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3335" windowHeight="7680" activeTab="1"/>
  </bookViews>
  <sheets>
    <sheet name="Foglio1" sheetId="1" r:id="rId1"/>
    <sheet name="Foglio2" sheetId="2" r:id="rId2"/>
  </sheets>
  <calcPr calcId="145621"/>
</workbook>
</file>

<file path=xl/calcChain.xml><?xml version="1.0" encoding="utf-8"?>
<calcChain xmlns="http://schemas.openxmlformats.org/spreadsheetml/2006/main">
  <c r="B4" i="1" l="1"/>
  <c r="D8" i="2"/>
  <c r="D18" i="2" s="1"/>
  <c r="D13" i="2"/>
  <c r="D12" i="2"/>
  <c r="D11" i="2"/>
  <c r="D19" i="2" l="1"/>
  <c r="H5" i="1"/>
  <c r="H9" i="1"/>
  <c r="H3" i="1" s="1"/>
  <c r="H10" i="1" s="1"/>
  <c r="H11" i="1" s="1"/>
  <c r="H15" i="1" s="1"/>
  <c r="G9" i="1"/>
  <c r="G4" i="1" s="1"/>
  <c r="G5" i="1" s="1"/>
  <c r="C5" i="1"/>
  <c r="G10" i="1" l="1"/>
  <c r="G11" i="1" s="1"/>
  <c r="G15" i="1" s="1"/>
  <c r="C9" i="1"/>
  <c r="B9" i="1"/>
  <c r="C3" i="1" l="1"/>
  <c r="C10" i="1" s="1"/>
  <c r="C11" i="1" s="1"/>
  <c r="C15" i="1" s="1"/>
  <c r="B10" i="1"/>
  <c r="B11" i="1" s="1"/>
  <c r="B15" i="1" s="1"/>
  <c r="B5" i="1"/>
</calcChain>
</file>

<file path=xl/comments1.xml><?xml version="1.0" encoding="utf-8"?>
<comments xmlns="http://schemas.openxmlformats.org/spreadsheetml/2006/main">
  <authors>
    <author>miro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miro:</t>
        </r>
        <r>
          <rPr>
            <sz val="9"/>
            <color indexed="81"/>
            <rFont val="Tahoma"/>
            <family val="2"/>
          </rPr>
          <t xml:space="preserve">
rendimento riferito alla responsabilità e non alla bancata
</t>
        </r>
      </text>
    </comment>
  </commentList>
</comments>
</file>

<file path=xl/sharedStrings.xml><?xml version="1.0" encoding="utf-8"?>
<sst xmlns="http://schemas.openxmlformats.org/spreadsheetml/2006/main" count="49" uniqueCount="27">
  <si>
    <t>alfa</t>
  </si>
  <si>
    <t>punta</t>
  </si>
  <si>
    <t>banca</t>
  </si>
  <si>
    <t>netto</t>
  </si>
  <si>
    <t>rend netto</t>
  </si>
  <si>
    <t>responsabiità</t>
  </si>
  <si>
    <t>puntata</t>
  </si>
  <si>
    <t>bancata</t>
  </si>
  <si>
    <t>quota punta</t>
  </si>
  <si>
    <t>quota banca</t>
  </si>
  <si>
    <t>commissione</t>
  </si>
  <si>
    <t>book diversi</t>
  </si>
  <si>
    <t>stesso book</t>
  </si>
  <si>
    <t>guadagno richiesto</t>
  </si>
  <si>
    <t>guadagno</t>
  </si>
  <si>
    <t>Alle righe 14 e 15 viene fatto un altro calcolo, in funzione di quota punta, quota banca e commissione il foglio restituisce la cifra da puntare o bancare in funzione del guadagno richiesto  a seconda di quale operazione si intenda fare per entrare nel mercato</t>
  </si>
  <si>
    <t>Se si entra nel mercato con una puntata bisogna andare  alla colonna punta, inserire puntata, quota punta, quota banca e commissione: il foglio restituisce la cifra da bancare, la responsabilità corrispondente, il guadagno netto  ed il rendimento riferito alla puntata iniziale.</t>
  </si>
  <si>
    <t>Se si entra nel mercato bancando  bisogna entrare alla colonna banca, inserire bancata , quota punta, quota banca e commissione: il foglio restituisce la cifra da puntare, la responsabilità corrispondente alla bancata iniziale, il guadagno netto   ed il rendimento riferito tale responsabilità.</t>
  </si>
  <si>
    <t>In caso di vittoria di banca si pareggia la puntata e il guadagno/perdita è tutto su punta</t>
  </si>
  <si>
    <t>In caso di vittoria di punta si pareggia la bancata e il guadagno/perdita è tutto su banca</t>
  </si>
  <si>
    <t>Alfa=puntata/bancata</t>
  </si>
  <si>
    <t>Alfa equilibrio</t>
  </si>
  <si>
    <t>Alfa caso 1</t>
  </si>
  <si>
    <t>Alfa caso 2</t>
  </si>
  <si>
    <t>Forza valore di Alfa</t>
  </si>
  <si>
    <t>Risultato netto se vince punta</t>
  </si>
  <si>
    <t>Risultato netto se vince banca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</si>
</sst>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164" fontId="0" fillId="3" borderId="1" xfId="0" applyNumberFormat="1" applyFill="1" applyBorder="1" applyProtection="1">
      <protection hidden="1"/>
    </xf>
    <xf numFmtId="2" fontId="0" fillId="3" borderId="1" xfId="0" applyNumberFormat="1" applyFill="1" applyBorder="1" applyProtection="1">
      <protection hidden="1"/>
    </xf>
    <xf numFmtId="10" fontId="0" fillId="3" borderId="1" xfId="0" applyNumberFormat="1" applyFill="1" applyBorder="1" applyProtection="1">
      <protection hidden="1"/>
    </xf>
    <xf numFmtId="16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9" fontId="0" fillId="2" borderId="1" xfId="0" applyNumberFormat="1" applyFill="1" applyBorder="1" applyProtection="1">
      <protection locked="0"/>
    </xf>
    <xf numFmtId="0" fontId="0" fillId="0" borderId="0" xfId="0" applyAlignment="1">
      <alignment wrapText="1"/>
    </xf>
    <xf numFmtId="164" fontId="0" fillId="3" borderId="1" xfId="0" applyNumberFormat="1" applyFill="1" applyBorder="1" applyAlignment="1" applyProtection="1">
      <alignment horizontal="center"/>
      <protection hidden="1"/>
    </xf>
    <xf numFmtId="165" fontId="0" fillId="3" borderId="1" xfId="0" applyNumberFormat="1" applyFill="1" applyBorder="1" applyProtection="1">
      <protection hidden="1"/>
    </xf>
    <xf numFmtId="165" fontId="0" fillId="2" borderId="1" xfId="0" applyNumberFormat="1" applyFill="1" applyBorder="1" applyProtection="1">
      <protection locked="0"/>
    </xf>
    <xf numFmtId="0" fontId="0" fillId="0" borderId="0" xfId="0" applyFill="1" applyBorder="1" applyProtection="1">
      <protection hidden="1"/>
    </xf>
    <xf numFmtId="164" fontId="0" fillId="3" borderId="1" xfId="0" applyNumberFormat="1" applyFill="1" applyBorder="1"/>
    <xf numFmtId="0" fontId="0" fillId="0" borderId="0" xfId="0" applyAlignment="1">
      <alignment horizontal="right"/>
    </xf>
    <xf numFmtId="0" fontId="0" fillId="0" borderId="0" xfId="0" applyAlignment="1">
      <alignment vertical="center" wrapText="1" shrinkToFi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6"/>
  <sheetViews>
    <sheetView workbookViewId="0">
      <selection activeCell="C5" sqref="C5"/>
    </sheetView>
  </sheetViews>
  <sheetFormatPr defaultRowHeight="15" x14ac:dyDescent="0.25"/>
  <cols>
    <col min="1" max="1" width="17.42578125" customWidth="1"/>
    <col min="2" max="2" width="8" bestFit="1" customWidth="1"/>
    <col min="3" max="3" width="8" customWidth="1"/>
    <col min="4" max="4" width="12.140625" customWidth="1"/>
    <col min="6" max="6" width="18.5703125" customWidth="1"/>
  </cols>
  <sheetData>
    <row r="1" spans="1:9" x14ac:dyDescent="0.25">
      <c r="A1" s="1"/>
      <c r="B1" s="2" t="s">
        <v>11</v>
      </c>
      <c r="C1" s="1"/>
      <c r="D1" s="1"/>
      <c r="E1" s="1"/>
      <c r="F1" s="1"/>
      <c r="G1" s="2" t="s">
        <v>12</v>
      </c>
      <c r="H1" s="1"/>
      <c r="I1" s="1"/>
    </row>
    <row r="2" spans="1:9" x14ac:dyDescent="0.25">
      <c r="A2" s="1"/>
      <c r="B2" s="1" t="s">
        <v>1</v>
      </c>
      <c r="C2" s="1" t="s">
        <v>2</v>
      </c>
      <c r="D2" s="1"/>
      <c r="E2" s="1"/>
      <c r="F2" s="1"/>
      <c r="G2" s="1" t="s">
        <v>1</v>
      </c>
      <c r="H2" s="1" t="s">
        <v>2</v>
      </c>
      <c r="I2" s="1"/>
    </row>
    <row r="3" spans="1:9" x14ac:dyDescent="0.25">
      <c r="A3" s="1" t="s">
        <v>6</v>
      </c>
      <c r="B3" s="6">
        <v>1</v>
      </c>
      <c r="C3" s="3">
        <f>C4/C9</f>
        <v>1.0025641025641023</v>
      </c>
      <c r="D3" s="1"/>
      <c r="E3" s="1"/>
      <c r="F3" s="1" t="s">
        <v>6</v>
      </c>
      <c r="G3" s="6">
        <v>50</v>
      </c>
      <c r="H3" s="3">
        <f>H4/H9</f>
        <v>50.268571428571427</v>
      </c>
      <c r="I3" s="1"/>
    </row>
    <row r="4" spans="1:9" x14ac:dyDescent="0.25">
      <c r="A4" s="1" t="s">
        <v>7</v>
      </c>
      <c r="B4" s="3">
        <f>B3*B9</f>
        <v>1.6956521739130437</v>
      </c>
      <c r="C4" s="6">
        <v>1.7</v>
      </c>
      <c r="D4" s="1"/>
      <c r="E4" s="1"/>
      <c r="F4" s="1" t="s">
        <v>7</v>
      </c>
      <c r="G4" s="3">
        <f>G3*G9</f>
        <v>55.26315789473685</v>
      </c>
      <c r="H4" s="6">
        <v>55.56</v>
      </c>
      <c r="I4" s="1"/>
    </row>
    <row r="5" spans="1:9" x14ac:dyDescent="0.25">
      <c r="A5" s="1" t="s">
        <v>5</v>
      </c>
      <c r="B5" s="3">
        <f>B4*(B7-1)</f>
        <v>0.33913043478260868</v>
      </c>
      <c r="C5" s="3">
        <f>C4*(C7-1)</f>
        <v>0.33999999999999991</v>
      </c>
      <c r="D5" s="1"/>
      <c r="E5" s="1"/>
      <c r="F5" s="1" t="s">
        <v>5</v>
      </c>
      <c r="G5" s="3">
        <f>G4*(G7-1)</f>
        <v>49.736842105263158</v>
      </c>
      <c r="H5" s="3">
        <f>H4*(H7-1)</f>
        <v>50.003999999999998</v>
      </c>
      <c r="I5" s="1"/>
    </row>
    <row r="6" spans="1:9" x14ac:dyDescent="0.25">
      <c r="A6" s="1" t="s">
        <v>8</v>
      </c>
      <c r="B6" s="7">
        <v>2</v>
      </c>
      <c r="C6" s="7">
        <v>2</v>
      </c>
      <c r="D6" s="1"/>
      <c r="E6" s="1"/>
      <c r="F6" s="1" t="s">
        <v>8</v>
      </c>
      <c r="G6" s="7">
        <v>2.1</v>
      </c>
      <c r="H6" s="7">
        <v>2.1</v>
      </c>
      <c r="I6" s="1"/>
    </row>
    <row r="7" spans="1:9" x14ac:dyDescent="0.25">
      <c r="A7" s="1" t="s">
        <v>9</v>
      </c>
      <c r="B7" s="7">
        <v>1.2</v>
      </c>
      <c r="C7" s="7">
        <v>1.2</v>
      </c>
      <c r="D7" s="1"/>
      <c r="E7" s="1"/>
      <c r="F7" s="1" t="s">
        <v>9</v>
      </c>
      <c r="G7" s="7">
        <v>1.9</v>
      </c>
      <c r="H7" s="7">
        <v>1.9</v>
      </c>
      <c r="I7" s="1"/>
    </row>
    <row r="8" spans="1:9" x14ac:dyDescent="0.25">
      <c r="A8" s="1" t="s">
        <v>10</v>
      </c>
      <c r="B8" s="8">
        <v>0.05</v>
      </c>
      <c r="C8" s="8">
        <v>0.05</v>
      </c>
      <c r="D8" s="1"/>
      <c r="E8" s="1"/>
      <c r="F8" s="1" t="s">
        <v>10</v>
      </c>
      <c r="G8" s="8">
        <v>0.05</v>
      </c>
      <c r="H8" s="8">
        <v>0.05</v>
      </c>
      <c r="I8" s="1"/>
    </row>
    <row r="9" spans="1:9" hidden="1" x14ac:dyDescent="0.25">
      <c r="A9" s="1" t="s">
        <v>0</v>
      </c>
      <c r="B9" s="4">
        <f>((B6-1)*(1-B8)+1)/(B7-B8)</f>
        <v>1.6956521739130437</v>
      </c>
      <c r="C9" s="4">
        <f>((C6-1)*(1-C8)+1)/(C7-C8)</f>
        <v>1.6956521739130437</v>
      </c>
      <c r="D9" s="1"/>
      <c r="E9" s="1"/>
      <c r="F9" s="1" t="s">
        <v>0</v>
      </c>
      <c r="G9" s="4">
        <f>G6/G7</f>
        <v>1.1052631578947369</v>
      </c>
      <c r="H9" s="4">
        <f>H6/H7</f>
        <v>1.1052631578947369</v>
      </c>
      <c r="I9" s="1"/>
    </row>
    <row r="10" spans="1:9" x14ac:dyDescent="0.25">
      <c r="A10" s="1" t="s">
        <v>3</v>
      </c>
      <c r="B10" s="3">
        <f>B4*(1-B8)-B3</f>
        <v>0.61086956521739144</v>
      </c>
      <c r="C10" s="3">
        <f>C4*(1-C8)-C3</f>
        <v>0.61243589743589766</v>
      </c>
      <c r="D10" s="1"/>
      <c r="E10" s="1"/>
      <c r="F10" s="1" t="s">
        <v>3</v>
      </c>
      <c r="G10" s="3">
        <f>IF(G6&gt;G7,(G4-G3)*(1-G8),(G4-G3))</f>
        <v>5.0000000000000071</v>
      </c>
      <c r="H10" s="3">
        <f>IF(H6&gt;H7,(H4-H3)*(1-H8),(H4-H3))</f>
        <v>5.0268571428571462</v>
      </c>
      <c r="I10" s="1"/>
    </row>
    <row r="11" spans="1:9" x14ac:dyDescent="0.25">
      <c r="A11" s="1" t="s">
        <v>4</v>
      </c>
      <c r="B11" s="5">
        <f>B10/B3</f>
        <v>0.61086956521739144</v>
      </c>
      <c r="C11" s="5">
        <f>C10/C5</f>
        <v>1.8012820512820524</v>
      </c>
      <c r="D11" s="1"/>
      <c r="E11" s="1"/>
      <c r="F11" s="1" t="s">
        <v>4</v>
      </c>
      <c r="G11" s="5">
        <f>G10/G3</f>
        <v>0.10000000000000014</v>
      </c>
      <c r="H11" s="5">
        <f>H10/H3</f>
        <v>0.10000000000000007</v>
      </c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 t="s">
        <v>13</v>
      </c>
      <c r="B14" s="6">
        <v>5</v>
      </c>
      <c r="C14" s="6">
        <v>5</v>
      </c>
      <c r="D14" s="1" t="s">
        <v>14</v>
      </c>
      <c r="E14" s="1"/>
      <c r="F14" s="1" t="s">
        <v>13</v>
      </c>
      <c r="G14" s="6">
        <v>5</v>
      </c>
      <c r="H14" s="6">
        <v>5</v>
      </c>
      <c r="I14" s="1" t="s">
        <v>14</v>
      </c>
    </row>
    <row r="15" spans="1:9" x14ac:dyDescent="0.25">
      <c r="A15" s="1" t="s">
        <v>6</v>
      </c>
      <c r="B15" s="10">
        <f>IF(B14/B11&gt;0,B14/B11,"-")</f>
        <v>8.1850533807829162</v>
      </c>
      <c r="C15" s="10">
        <f>IF((C14/C11)/(C7-1)&gt;0,(C14/C11)/(C7-1),"-")</f>
        <v>13.879003558718855</v>
      </c>
      <c r="D15" s="1" t="s">
        <v>7</v>
      </c>
      <c r="E15" s="1"/>
      <c r="F15" s="1" t="s">
        <v>6</v>
      </c>
      <c r="G15" s="10">
        <f>IF(G14/G11&gt;0,G14/G11,"-")</f>
        <v>49.999999999999929</v>
      </c>
      <c r="H15" s="10">
        <f>(H14/H11)/(H7-1)</f>
        <v>55.555555555555522</v>
      </c>
      <c r="I15" s="1" t="s">
        <v>7</v>
      </c>
    </row>
    <row r="19" spans="1:12" ht="30" customHeight="1" x14ac:dyDescent="0.25">
      <c r="A19" s="18" t="s">
        <v>16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</row>
    <row r="20" spans="1:12" ht="11.2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45.75" customHeight="1" x14ac:dyDescent="0.25">
      <c r="A21" s="18" t="s">
        <v>17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3" spans="1:12" ht="24.75" customHeight="1" x14ac:dyDescent="0.25">
      <c r="A23" s="16" t="s">
        <v>15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1:12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</row>
    <row r="25" spans="1:12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</row>
  </sheetData>
  <sheetProtection sheet="1" objects="1" scenarios="1"/>
  <mergeCells count="3">
    <mergeCell ref="A23:L26"/>
    <mergeCell ref="A19:L19"/>
    <mergeCell ref="A21:L2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9"/>
  <sheetViews>
    <sheetView tabSelected="1" workbookViewId="0">
      <selection activeCell="D16" sqref="D16"/>
    </sheetView>
  </sheetViews>
  <sheetFormatPr defaultRowHeight="15" x14ac:dyDescent="0.25"/>
  <cols>
    <col min="3" max="3" width="18.85546875" customWidth="1"/>
  </cols>
  <sheetData>
    <row r="2" spans="3:7" x14ac:dyDescent="0.25">
      <c r="G2" t="s">
        <v>20</v>
      </c>
    </row>
    <row r="4" spans="3:7" x14ac:dyDescent="0.25">
      <c r="C4" s="1" t="s">
        <v>8</v>
      </c>
      <c r="D4" s="7">
        <v>2</v>
      </c>
    </row>
    <row r="5" spans="3:7" x14ac:dyDescent="0.25">
      <c r="C5" s="1" t="s">
        <v>9</v>
      </c>
      <c r="D5" s="7">
        <v>1.2</v>
      </c>
    </row>
    <row r="6" spans="3:7" x14ac:dyDescent="0.25">
      <c r="C6" s="1" t="s">
        <v>10</v>
      </c>
      <c r="D6" s="8">
        <v>0.05</v>
      </c>
    </row>
    <row r="7" spans="3:7" x14ac:dyDescent="0.25">
      <c r="C7" s="13" t="s">
        <v>1</v>
      </c>
      <c r="D7" s="14">
        <v>1</v>
      </c>
    </row>
    <row r="8" spans="3:7" x14ac:dyDescent="0.25">
      <c r="C8" s="13" t="s">
        <v>2</v>
      </c>
      <c r="D8" s="14">
        <f>D7/D15</f>
        <v>1.6957775139901645</v>
      </c>
    </row>
    <row r="11" spans="3:7" x14ac:dyDescent="0.25">
      <c r="C11" t="s">
        <v>21</v>
      </c>
      <c r="D11" s="11">
        <f>(D5-D6)/(D4*(1-D6)+D6)</f>
        <v>0.58974358974358976</v>
      </c>
    </row>
    <row r="12" spans="3:7" x14ac:dyDescent="0.25">
      <c r="C12" t="s">
        <v>22</v>
      </c>
      <c r="D12" s="11">
        <f>1/(1-D6)</f>
        <v>1.0526315789473684</v>
      </c>
      <c r="E12" t="s">
        <v>18</v>
      </c>
    </row>
    <row r="13" spans="3:7" x14ac:dyDescent="0.25">
      <c r="C13" t="s">
        <v>23</v>
      </c>
      <c r="D13" s="11">
        <f>(D5-1)/(D4-1)/(1-D6)</f>
        <v>0.21052631578947364</v>
      </c>
      <c r="E13" t="s">
        <v>19</v>
      </c>
    </row>
    <row r="15" spans="3:7" x14ac:dyDescent="0.25">
      <c r="C15" t="s">
        <v>24</v>
      </c>
      <c r="D15" s="12">
        <v>0.5897</v>
      </c>
    </row>
    <row r="18" spans="3:4" x14ac:dyDescent="0.25">
      <c r="C18" s="15" t="s">
        <v>25</v>
      </c>
      <c r="D18" s="14">
        <f>D7*(D4-1)*(1-D6)-(D5-1)*D8</f>
        <v>0.6108444972019671</v>
      </c>
    </row>
    <row r="19" spans="3:4" x14ac:dyDescent="0.25">
      <c r="C19" s="15" t="s">
        <v>26</v>
      </c>
      <c r="D19" s="14">
        <f>D8*(1-D6)-D7</f>
        <v>0.61098863829065619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miro</cp:lastModifiedBy>
  <dcterms:created xsi:type="dcterms:W3CDTF">2019-12-16T09:26:03Z</dcterms:created>
  <dcterms:modified xsi:type="dcterms:W3CDTF">2020-04-29T09:15:57Z</dcterms:modified>
</cp:coreProperties>
</file>